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os\documentos area presupuesto$\2020\INFORME MENSUALES\1. ENERO\"/>
    </mc:Choice>
  </mc:AlternateContent>
  <bookViews>
    <workbookView xWindow="0" yWindow="0" windowWidth="28800" windowHeight="1168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8" i="1"/>
  <c r="J43" i="1"/>
  <c r="J42" i="1"/>
  <c r="J40" i="1"/>
  <c r="J37" i="1"/>
  <c r="J36" i="1"/>
  <c r="J35" i="1"/>
  <c r="J34" i="1" s="1"/>
  <c r="J33" i="1" s="1"/>
  <c r="J32" i="1"/>
  <c r="J30" i="1"/>
  <c r="J27" i="1"/>
  <c r="J26" i="1" s="1"/>
  <c r="J23" i="1" s="1"/>
  <c r="J22" i="1" s="1"/>
  <c r="J25" i="1"/>
  <c r="J20" i="1"/>
  <c r="J15" i="1"/>
  <c r="J14" i="1"/>
  <c r="J12" i="1" s="1"/>
  <c r="J13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3" i="1"/>
  <c r="I12" i="1"/>
  <c r="I11" i="1"/>
  <c r="I10" i="1"/>
  <c r="I9" i="1"/>
  <c r="I8" i="1"/>
  <c r="I15" i="1"/>
  <c r="F43" i="1"/>
  <c r="F42" i="1"/>
  <c r="F41" i="1" s="1"/>
  <c r="F40" i="1"/>
  <c r="F39" i="1" s="1"/>
  <c r="F37" i="1"/>
  <c r="F36" i="1"/>
  <c r="F35" i="1"/>
  <c r="F32" i="1"/>
  <c r="F31" i="1" s="1"/>
  <c r="F30" i="1"/>
  <c r="F29" i="1" s="1"/>
  <c r="F27" i="1"/>
  <c r="F25" i="1"/>
  <c r="F20" i="1"/>
  <c r="F14" i="1"/>
  <c r="F12" i="1" s="1"/>
  <c r="F11" i="1" s="1"/>
  <c r="F10" i="1" s="1"/>
  <c r="F9" i="1" s="1"/>
  <c r="F15" i="1"/>
  <c r="F13" i="1"/>
  <c r="F19" i="1"/>
  <c r="F18" i="1" s="1"/>
  <c r="F17" i="1" s="1"/>
  <c r="F16" i="1" s="1"/>
  <c r="F24" i="1"/>
  <c r="F26" i="1"/>
  <c r="F34" i="1"/>
  <c r="F33" i="1" s="1"/>
  <c r="K45" i="1"/>
  <c r="C45" i="1"/>
  <c r="D44" i="1"/>
  <c r="E44" i="1"/>
  <c r="G44" i="1"/>
  <c r="H44" i="1"/>
  <c r="J44" i="1"/>
  <c r="K44" i="1"/>
  <c r="D41" i="1"/>
  <c r="E41" i="1"/>
  <c r="G41" i="1"/>
  <c r="H41" i="1"/>
  <c r="J41" i="1"/>
  <c r="K41" i="1"/>
  <c r="D39" i="1"/>
  <c r="E39" i="1"/>
  <c r="G39" i="1"/>
  <c r="H39" i="1"/>
  <c r="J39" i="1"/>
  <c r="K39" i="1"/>
  <c r="K38" i="1"/>
  <c r="D34" i="1"/>
  <c r="E34" i="1"/>
  <c r="G34" i="1"/>
  <c r="G33" i="1" s="1"/>
  <c r="H34" i="1"/>
  <c r="H33" i="1" s="1"/>
  <c r="K34" i="1"/>
  <c r="D33" i="1"/>
  <c r="E33" i="1"/>
  <c r="K33" i="1"/>
  <c r="D31" i="1"/>
  <c r="E31" i="1"/>
  <c r="G31" i="1"/>
  <c r="H31" i="1"/>
  <c r="J31" i="1"/>
  <c r="J28" i="1" s="1"/>
  <c r="K31" i="1"/>
  <c r="D29" i="1"/>
  <c r="D28" i="1" s="1"/>
  <c r="E29" i="1"/>
  <c r="G29" i="1"/>
  <c r="H29" i="1"/>
  <c r="H28" i="1" s="1"/>
  <c r="J29" i="1"/>
  <c r="K29" i="1"/>
  <c r="E28" i="1"/>
  <c r="K28" i="1"/>
  <c r="D26" i="1"/>
  <c r="E26" i="1"/>
  <c r="E23" i="1" s="1"/>
  <c r="E22" i="1" s="1"/>
  <c r="G26" i="1"/>
  <c r="H26" i="1"/>
  <c r="K26" i="1"/>
  <c r="D24" i="1"/>
  <c r="E24" i="1"/>
  <c r="G24" i="1"/>
  <c r="H24" i="1"/>
  <c r="J24" i="1"/>
  <c r="K24" i="1"/>
  <c r="K23" i="1" s="1"/>
  <c r="K22" i="1" s="1"/>
  <c r="D23" i="1"/>
  <c r="D22" i="1" s="1"/>
  <c r="D19" i="1"/>
  <c r="E19" i="1"/>
  <c r="G19" i="1"/>
  <c r="G18" i="1" s="1"/>
  <c r="G17" i="1" s="1"/>
  <c r="G16" i="1" s="1"/>
  <c r="H19" i="1"/>
  <c r="H18" i="1" s="1"/>
  <c r="H17" i="1" s="1"/>
  <c r="H16" i="1" s="1"/>
  <c r="J19" i="1"/>
  <c r="J18" i="1" s="1"/>
  <c r="J17" i="1" s="1"/>
  <c r="J16" i="1" s="1"/>
  <c r="K19" i="1"/>
  <c r="D18" i="1"/>
  <c r="D17" i="1" s="1"/>
  <c r="D16" i="1" s="1"/>
  <c r="E18" i="1"/>
  <c r="K18" i="1"/>
  <c r="K17" i="1" s="1"/>
  <c r="K16" i="1" s="1"/>
  <c r="E17" i="1"/>
  <c r="E16" i="1" s="1"/>
  <c r="D12" i="1"/>
  <c r="E12" i="1"/>
  <c r="E11" i="1" s="1"/>
  <c r="E10" i="1" s="1"/>
  <c r="E9" i="1" s="1"/>
  <c r="G12" i="1"/>
  <c r="G11" i="1" s="1"/>
  <c r="G10" i="1" s="1"/>
  <c r="G9" i="1" s="1"/>
  <c r="H12" i="1"/>
  <c r="H11" i="1" s="1"/>
  <c r="H10" i="1" s="1"/>
  <c r="H9" i="1" s="1"/>
  <c r="K12" i="1"/>
  <c r="K11" i="1" s="1"/>
  <c r="K10" i="1" s="1"/>
  <c r="K9" i="1" s="1"/>
  <c r="D11" i="1"/>
  <c r="D10" i="1" s="1"/>
  <c r="D9" i="1" s="1"/>
  <c r="C38" i="1"/>
  <c r="C8" i="1"/>
  <c r="C9" i="1"/>
  <c r="C10" i="1"/>
  <c r="C11" i="1"/>
  <c r="C12" i="1"/>
  <c r="C16" i="1"/>
  <c r="C17" i="1"/>
  <c r="C18" i="1"/>
  <c r="C19" i="1"/>
  <c r="C21" i="1"/>
  <c r="C22" i="1"/>
  <c r="C23" i="1"/>
  <c r="C24" i="1"/>
  <c r="C26" i="1"/>
  <c r="C28" i="1"/>
  <c r="C29" i="1"/>
  <c r="C31" i="1"/>
  <c r="C33" i="1"/>
  <c r="C34" i="1"/>
  <c r="C44" i="1"/>
  <c r="C39" i="1"/>
  <c r="C41" i="1"/>
  <c r="J11" i="1" l="1"/>
  <c r="J10" i="1" s="1"/>
  <c r="J9" i="1" s="1"/>
  <c r="G28" i="1"/>
  <c r="H23" i="1"/>
  <c r="H22" i="1" s="1"/>
  <c r="G23" i="1"/>
  <c r="G22" i="1" s="1"/>
  <c r="F44" i="1"/>
  <c r="F28" i="1"/>
  <c r="F23" i="1"/>
  <c r="F22" i="1" s="1"/>
  <c r="F21" i="1" s="1"/>
  <c r="F8" i="1"/>
  <c r="F38" i="1" s="1"/>
  <c r="E21" i="1"/>
  <c r="K21" i="1"/>
  <c r="K8" i="1" s="1"/>
  <c r="G21" i="1"/>
  <c r="G8" i="1" s="1"/>
  <c r="G38" i="1" s="1"/>
  <c r="G45" i="1" s="1"/>
  <c r="H21" i="1"/>
  <c r="H8" i="1" s="1"/>
  <c r="H38" i="1" s="1"/>
  <c r="H45" i="1" s="1"/>
  <c r="D21" i="1"/>
  <c r="D8" i="1" s="1"/>
  <c r="D38" i="1" s="1"/>
  <c r="D45" i="1" s="1"/>
  <c r="J21" i="1"/>
  <c r="E8" i="1"/>
  <c r="E38" i="1" s="1"/>
  <c r="E45" i="1" s="1"/>
  <c r="J8" i="1" l="1"/>
  <c r="J38" i="1" s="1"/>
  <c r="J45" i="1" s="1"/>
  <c r="F45" i="1"/>
</calcChain>
</file>

<file path=xl/sharedStrings.xml><?xml version="1.0" encoding="utf-8"?>
<sst xmlns="http://schemas.openxmlformats.org/spreadsheetml/2006/main" count="92" uniqueCount="89">
  <si>
    <t>INSTITUTO DISTRITAL DE RECREACIÓN Y DEPORTE</t>
  </si>
  <si>
    <t>EJECUCION DE RENTAS E INGRESOS</t>
  </si>
  <si>
    <t>SUBDIRECCIÓN ADMINISTRATIVA Y FINANCIERA</t>
  </si>
  <si>
    <t>SISTEMA DE PRESUPUESTO DISTRITAL - PREDIS</t>
  </si>
  <si>
    <t>RUBRO PRESUPUESTAL</t>
  </si>
  <si>
    <t>PRESUPUESTO INICIAL</t>
  </si>
  <si>
    <t>MODIFICACIONES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</si>
  <si>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</si>
  <si>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</si>
  <si>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</si>
  <si>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</si>
  <si>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</si>
  <si>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</si>
  <si>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CODIGO</t>
  </si>
  <si>
    <t>NOMBRE</t>
  </si>
  <si>
    <t>MES</t>
  </si>
  <si>
    <t>ACUMULADO</t>
  </si>
  <si>
    <t>MES ENERO 2020</t>
  </si>
  <si>
    <t>INGRESOS</t>
  </si>
  <si>
    <t>2-1</t>
  </si>
  <si>
    <t>INGRESOS CORRIENTES</t>
  </si>
  <si>
    <t>2-1-2</t>
  </si>
  <si>
    <t>NO TRIBUTARIOS</t>
  </si>
  <si>
    <t>2-1-2-01</t>
  </si>
  <si>
    <t>Tasas y derechos administrativos</t>
  </si>
  <si>
    <t>2-1-2-01-09</t>
  </si>
  <si>
    <t>Fondo cuenta pago Compensatorio de Cesiones Públicas</t>
  </si>
  <si>
    <t>2-1-2-01-09-01</t>
  </si>
  <si>
    <t>Pago Compensatorio de Cesiones Públicas</t>
  </si>
  <si>
    <t>2-1-2-01-09-02</t>
  </si>
  <si>
    <t>Pago Compensatorio Obligaciones Urbanísticas</t>
  </si>
  <si>
    <t>2-1-2-01-11</t>
  </si>
  <si>
    <t>Aprovechamiento Económico del Espacio Público</t>
  </si>
  <si>
    <t>2-2</t>
  </si>
  <si>
    <t>TRANSFERENCIAS</t>
  </si>
  <si>
    <t>2-2-1</t>
  </si>
  <si>
    <t>TRANSFERENCIAS CORRIENTES</t>
  </si>
  <si>
    <t>2-2-1-01</t>
  </si>
  <si>
    <t>NACIONALES</t>
  </si>
  <si>
    <t>2-2-1-01-07</t>
  </si>
  <si>
    <t>Transferencias corrientes para financiar competencias delegadas por la nación</t>
  </si>
  <si>
    <t>2-2-1-01-07-05</t>
  </si>
  <si>
    <t>Transferencias Corrientes no Clasificadas en otro numeral rentístico</t>
  </si>
  <si>
    <t>2-4</t>
  </si>
  <si>
    <t>RECURSOS DE CAPITAL</t>
  </si>
  <si>
    <t>2-4-1</t>
  </si>
  <si>
    <t>TRANSFERENCIAS DE CAPITAL</t>
  </si>
  <si>
    <t>2-4-1-02</t>
  </si>
  <si>
    <t>De Otras Entidades del Gobierno</t>
  </si>
  <si>
    <t>2-4-1-02-01</t>
  </si>
  <si>
    <t>Nacional</t>
  </si>
  <si>
    <t>2-4-1-02-01-02</t>
  </si>
  <si>
    <t xml:space="preserve">Cofinanciación no especificada en otro numeral rentístico </t>
  </si>
  <si>
    <t>2-4-1-02-02</t>
  </si>
  <si>
    <t>Distrital</t>
  </si>
  <si>
    <t>2-4-1-02-02-01</t>
  </si>
  <si>
    <t>Convenios Entidades Distritales</t>
  </si>
  <si>
    <t>.2-4-3</t>
  </si>
  <si>
    <t>RECURSOS DEL BALANCE</t>
  </si>
  <si>
    <t>2-4-3-02</t>
  </si>
  <si>
    <t>Superávit fiscal</t>
  </si>
  <si>
    <t>2-4-3-02-02</t>
  </si>
  <si>
    <t>Superávit fiscal de ingresos de destinación específica</t>
  </si>
  <si>
    <t>2-4-3-03</t>
  </si>
  <si>
    <t>Superávit fiscal no incorporado de vigencias anteriores</t>
  </si>
  <si>
    <t>2-4-3-03-02</t>
  </si>
  <si>
    <t>Superávit fiscal no incorporado de ingresos de destinación específica</t>
  </si>
  <si>
    <t>.2-4-5</t>
  </si>
  <si>
    <t>RENDIMIENTOS FINANCIEROS</t>
  </si>
  <si>
    <t>2-4-5-02</t>
  </si>
  <si>
    <t>Depósitos</t>
  </si>
  <si>
    <t>2-4-5-02-03</t>
  </si>
  <si>
    <t>Recursos propios con destinación específica</t>
  </si>
  <si>
    <t>2-4-5-02-04</t>
  </si>
  <si>
    <t>Recursos propios de libre destinación</t>
  </si>
  <si>
    <t>.2-4-9</t>
  </si>
  <si>
    <t>REINTEGROS</t>
  </si>
  <si>
    <t>TOTAL RENTA E INGRESOS</t>
  </si>
  <si>
    <t>.2-5-1</t>
  </si>
  <si>
    <t>Aporte Ordinario</t>
  </si>
  <si>
    <t>2-5-1-01</t>
  </si>
  <si>
    <t>Vigencia</t>
  </si>
  <si>
    <t>.2-5-2</t>
  </si>
  <si>
    <t>Sistema General de Participaciones</t>
  </si>
  <si>
    <t>2-5-2-05</t>
  </si>
  <si>
    <t>Participación de Propósito General</t>
  </si>
  <si>
    <t>.2-5-4</t>
  </si>
  <si>
    <t>IVA Cedido de Licores (Ley 788 de 2002)</t>
  </si>
  <si>
    <t>TOTAL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</si>
</sst>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 wrapText="1"/>
    </xf>
    <xf numFmtId="43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vertical="center"/>
    </xf>
    <xf numFmtId="0" fontId="2" fillId="0" borderId="0" xfId="0" applyFont="1"/>
    <xf numFmtId="166" fontId="0" fillId="0" borderId="0" xfId="1" applyNumberFormat="1" applyFont="1"/>
    <xf numFmtId="166" fontId="2" fillId="0" borderId="0" xfId="1" applyNumberFormat="1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66" fontId="6" fillId="0" borderId="0" xfId="1" applyNumberFormat="1" applyFont="1" applyAlignment="1">
      <alignment horizontal="center" vertical="center"/>
    </xf>
    <xf numFmtId="43" fontId="0" fillId="0" borderId="0" xfId="1" applyNumberFormat="1" applyFont="1"/>
    <xf numFmtId="166" fontId="2" fillId="0" borderId="1" xfId="1" applyNumberFormat="1" applyFont="1" applyBorder="1"/>
    <xf numFmtId="43" fontId="2" fillId="0" borderId="1" xfId="1" applyNumberFormat="1" applyFont="1" applyBorder="1"/>
    <xf numFmtId="166" fontId="0" fillId="0" borderId="1" xfId="1" applyNumberFormat="1" applyFont="1" applyBorder="1"/>
    <xf numFmtId="43" fontId="0" fillId="0" borderId="1" xfId="1" applyNumberFormat="1" applyFont="1" applyBorder="1"/>
    <xf numFmtId="166" fontId="1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I26" sqref="I26"/>
    </sheetView>
  </sheetViews>
  <sheetFormatPr baseColWidth="10" defaultRowHeight="15" x14ac:dyDescent="0.25"/>
  <cols>
    <col min="1" max="1" width="15.28515625" customWidth="1"/>
    <col min="2" max="2" width="35" style="10" customWidth="1"/>
    <col min="3" max="3" width="16.42578125" style="17" customWidth="1"/>
    <col min="4" max="4" width="11.42578125" style="17"/>
    <col min="5" max="5" width="15.28515625" style="17" customWidth="1"/>
    <col min="6" max="6" width="17.5703125" style="17" customWidth="1"/>
    <col min="7" max="7" width="14.140625" style="17" bestFit="1" customWidth="1"/>
    <col min="8" max="8" width="14.42578125" style="17" customWidth="1"/>
    <col min="9" max="9" width="19.28515625" style="22" customWidth="1"/>
    <col min="10" max="10" width="16.140625" style="17" customWidth="1"/>
    <col min="11" max="11" width="16.5703125" style="17" customWidth="1"/>
    <col min="12" max="12" width="21.28515625" style="17" customWidth="1"/>
    <col min="13" max="13" width="11.42578125" style="17"/>
  </cols>
  <sheetData>
    <row r="1" spans="1:14" x14ac:dyDescent="0.25">
      <c r="A1" s="2" t="s">
        <v>0</v>
      </c>
      <c r="N1" s="1"/>
    </row>
    <row r="2" spans="1:14" x14ac:dyDescent="0.25">
      <c r="A2" s="3" t="s">
        <v>1</v>
      </c>
      <c r="N2" s="1"/>
    </row>
    <row r="3" spans="1:14" x14ac:dyDescent="0.25">
      <c r="A3" s="3" t="s">
        <v>2</v>
      </c>
      <c r="N3" s="1"/>
    </row>
    <row r="4" spans="1:14" x14ac:dyDescent="0.25">
      <c r="A4" s="3" t="s">
        <v>3</v>
      </c>
      <c r="N4" s="1"/>
    </row>
    <row r="5" spans="1:14" x14ac:dyDescent="0.25">
      <c r="A5" s="3" t="s">
        <v>17</v>
      </c>
      <c r="N5" s="1"/>
    </row>
    <row r="6" spans="1:14" x14ac:dyDescent="0.25">
      <c r="A6" s="5" t="s">
        <v>4</v>
      </c>
      <c r="B6" s="5"/>
      <c r="C6" s="6" t="s">
        <v>5</v>
      </c>
      <c r="D6" s="6" t="s">
        <v>6</v>
      </c>
      <c r="E6" s="6"/>
      <c r="F6" s="6" t="s">
        <v>7</v>
      </c>
      <c r="G6" s="6" t="s">
        <v>8</v>
      </c>
      <c r="H6" s="6"/>
      <c r="I6" s="7" t="s">
        <v>9</v>
      </c>
      <c r="J6" s="6" t="s">
        <v>10</v>
      </c>
      <c r="K6" s="6" t="s">
        <v>11</v>
      </c>
      <c r="L6" s="6" t="s">
        <v>12</v>
      </c>
      <c r="M6" s="21"/>
      <c r="N6" s="4"/>
    </row>
    <row r="7" spans="1:14" x14ac:dyDescent="0.25">
      <c r="A7" s="8" t="s">
        <v>13</v>
      </c>
      <c r="B7" s="11" t="s">
        <v>14</v>
      </c>
      <c r="C7" s="6"/>
      <c r="D7" s="9" t="s">
        <v>15</v>
      </c>
      <c r="E7" s="9" t="s">
        <v>16</v>
      </c>
      <c r="F7" s="6"/>
      <c r="G7" s="9" t="s">
        <v>15</v>
      </c>
      <c r="H7" s="9" t="s">
        <v>16</v>
      </c>
      <c r="I7" s="7"/>
      <c r="J7" s="6"/>
      <c r="K7" s="6"/>
      <c r="L7" s="6"/>
      <c r="M7" s="21"/>
      <c r="N7" s="4"/>
    </row>
    <row r="8" spans="1:14" s="16" customFormat="1" x14ac:dyDescent="0.25">
      <c r="A8" s="19">
        <v>2</v>
      </c>
      <c r="B8" s="20" t="s">
        <v>18</v>
      </c>
      <c r="C8" s="23">
        <f>+C9+C16+C21</f>
        <v>59943388000</v>
      </c>
      <c r="D8" s="23">
        <f t="shared" ref="D8:L8" si="0">+D9+D16+D21</f>
        <v>0</v>
      </c>
      <c r="E8" s="23">
        <f t="shared" si="0"/>
        <v>0</v>
      </c>
      <c r="F8" s="23">
        <f t="shared" si="0"/>
        <v>59943388000</v>
      </c>
      <c r="G8" s="23">
        <f t="shared" si="0"/>
        <v>3449585211</v>
      </c>
      <c r="H8" s="23">
        <f t="shared" si="0"/>
        <v>3449585211</v>
      </c>
      <c r="I8" s="24">
        <f t="shared" ref="I8:I14" si="1">H8/F8*100</f>
        <v>5.7547384725734885</v>
      </c>
      <c r="J8" s="23">
        <f t="shared" si="0"/>
        <v>56493802789</v>
      </c>
      <c r="K8" s="23">
        <f t="shared" si="0"/>
        <v>0</v>
      </c>
      <c r="L8" s="23">
        <f>H8+K8</f>
        <v>3449585211</v>
      </c>
      <c r="M8" s="18"/>
    </row>
    <row r="9" spans="1:14" x14ac:dyDescent="0.25">
      <c r="A9" s="14" t="s">
        <v>19</v>
      </c>
      <c r="B9" s="14" t="s">
        <v>20</v>
      </c>
      <c r="C9" s="25">
        <f>+C10</f>
        <v>30771060000</v>
      </c>
      <c r="D9" s="25">
        <f t="shared" ref="D9:L10" si="2">+D10</f>
        <v>0</v>
      </c>
      <c r="E9" s="25">
        <f t="shared" si="2"/>
        <v>0</v>
      </c>
      <c r="F9" s="25">
        <f t="shared" si="2"/>
        <v>30771060000</v>
      </c>
      <c r="G9" s="25">
        <f t="shared" si="2"/>
        <v>2460501004</v>
      </c>
      <c r="H9" s="25">
        <f t="shared" si="2"/>
        <v>2460501004</v>
      </c>
      <c r="I9" s="26">
        <f t="shared" si="1"/>
        <v>7.9961528917105884</v>
      </c>
      <c r="J9" s="25">
        <f t="shared" si="2"/>
        <v>28310558996</v>
      </c>
      <c r="K9" s="25">
        <f t="shared" si="2"/>
        <v>0</v>
      </c>
      <c r="L9" s="27">
        <f t="shared" ref="L9:L45" si="3">H9+K9</f>
        <v>2460501004</v>
      </c>
    </row>
    <row r="10" spans="1:14" x14ac:dyDescent="0.25">
      <c r="A10" s="14" t="s">
        <v>21</v>
      </c>
      <c r="B10" s="12" t="s">
        <v>22</v>
      </c>
      <c r="C10" s="25">
        <f>+C11</f>
        <v>30771060000</v>
      </c>
      <c r="D10" s="25">
        <f t="shared" si="2"/>
        <v>0</v>
      </c>
      <c r="E10" s="25">
        <f t="shared" si="2"/>
        <v>0</v>
      </c>
      <c r="F10" s="25">
        <f t="shared" si="2"/>
        <v>30771060000</v>
      </c>
      <c r="G10" s="25">
        <f t="shared" si="2"/>
        <v>2460501004</v>
      </c>
      <c r="H10" s="25">
        <f t="shared" si="2"/>
        <v>2460501004</v>
      </c>
      <c r="I10" s="26">
        <f t="shared" si="1"/>
        <v>7.9961528917105884</v>
      </c>
      <c r="J10" s="25">
        <f t="shared" si="2"/>
        <v>28310558996</v>
      </c>
      <c r="K10" s="25">
        <f t="shared" si="2"/>
        <v>0</v>
      </c>
      <c r="L10" s="27">
        <f t="shared" si="3"/>
        <v>2460501004</v>
      </c>
    </row>
    <row r="11" spans="1:14" x14ac:dyDescent="0.25">
      <c r="A11" s="14" t="s">
        <v>23</v>
      </c>
      <c r="B11" s="12" t="s">
        <v>24</v>
      </c>
      <c r="C11" s="25">
        <f>+C12+C15</f>
        <v>30771060000</v>
      </c>
      <c r="D11" s="25">
        <f t="shared" ref="D11:L11" si="4">+D12+D15</f>
        <v>0</v>
      </c>
      <c r="E11" s="25">
        <f t="shared" si="4"/>
        <v>0</v>
      </c>
      <c r="F11" s="25">
        <f t="shared" si="4"/>
        <v>30771060000</v>
      </c>
      <c r="G11" s="25">
        <f t="shared" si="4"/>
        <v>2460501004</v>
      </c>
      <c r="H11" s="25">
        <f t="shared" si="4"/>
        <v>2460501004</v>
      </c>
      <c r="I11" s="26">
        <f t="shared" si="1"/>
        <v>7.9961528917105884</v>
      </c>
      <c r="J11" s="25">
        <f t="shared" si="4"/>
        <v>28310558996</v>
      </c>
      <c r="K11" s="25">
        <f t="shared" si="4"/>
        <v>0</v>
      </c>
      <c r="L11" s="27">
        <f t="shared" si="3"/>
        <v>2460501004</v>
      </c>
    </row>
    <row r="12" spans="1:14" x14ac:dyDescent="0.25">
      <c r="A12" s="14" t="s">
        <v>25</v>
      </c>
      <c r="B12" s="12" t="s">
        <v>26</v>
      </c>
      <c r="C12" s="25">
        <f>+C13+C14</f>
        <v>5022000000</v>
      </c>
      <c r="D12" s="25">
        <f t="shared" ref="D12:L12" si="5">+D13+D14</f>
        <v>0</v>
      </c>
      <c r="E12" s="25">
        <f t="shared" si="5"/>
        <v>0</v>
      </c>
      <c r="F12" s="25">
        <f t="shared" si="5"/>
        <v>5022000000</v>
      </c>
      <c r="G12" s="25">
        <f t="shared" si="5"/>
        <v>285227527</v>
      </c>
      <c r="H12" s="25">
        <f t="shared" si="5"/>
        <v>285227527</v>
      </c>
      <c r="I12" s="26">
        <f t="shared" si="1"/>
        <v>5.6795604739147754</v>
      </c>
      <c r="J12" s="25">
        <f t="shared" si="5"/>
        <v>4736772473</v>
      </c>
      <c r="K12" s="25">
        <f t="shared" si="5"/>
        <v>0</v>
      </c>
      <c r="L12" s="27">
        <f t="shared" si="3"/>
        <v>285227527</v>
      </c>
    </row>
    <row r="13" spans="1:14" x14ac:dyDescent="0.25">
      <c r="A13" s="14" t="s">
        <v>27</v>
      </c>
      <c r="B13" s="12" t="s">
        <v>28</v>
      </c>
      <c r="C13" s="25">
        <v>5022000000</v>
      </c>
      <c r="D13" s="25">
        <v>0</v>
      </c>
      <c r="E13" s="25">
        <v>0</v>
      </c>
      <c r="F13" s="25">
        <f>C13+E13</f>
        <v>5022000000</v>
      </c>
      <c r="G13" s="25">
        <v>0</v>
      </c>
      <c r="H13" s="25">
        <v>0</v>
      </c>
      <c r="I13" s="26">
        <f t="shared" si="1"/>
        <v>0</v>
      </c>
      <c r="J13" s="25">
        <f>F13-H13</f>
        <v>5022000000</v>
      </c>
      <c r="K13" s="25"/>
      <c r="L13" s="27">
        <f t="shared" si="3"/>
        <v>0</v>
      </c>
    </row>
    <row r="14" spans="1:14" x14ac:dyDescent="0.25">
      <c r="A14" s="14" t="s">
        <v>29</v>
      </c>
      <c r="B14" s="12" t="s">
        <v>30</v>
      </c>
      <c r="C14" s="25">
        <v>0</v>
      </c>
      <c r="D14" s="25">
        <v>0</v>
      </c>
      <c r="E14" s="25">
        <v>0</v>
      </c>
      <c r="F14" s="25">
        <f t="shared" ref="F14:F15" si="6">C14+E14</f>
        <v>0</v>
      </c>
      <c r="G14" s="25">
        <v>285227527</v>
      </c>
      <c r="H14" s="25">
        <v>285227527</v>
      </c>
      <c r="I14" s="26">
        <v>0</v>
      </c>
      <c r="J14" s="25">
        <f>F14-H14</f>
        <v>-285227527</v>
      </c>
      <c r="K14" s="25"/>
      <c r="L14" s="27">
        <f t="shared" si="3"/>
        <v>285227527</v>
      </c>
    </row>
    <row r="15" spans="1:14" x14ac:dyDescent="0.25">
      <c r="A15" s="14" t="s">
        <v>31</v>
      </c>
      <c r="B15" s="12" t="s">
        <v>32</v>
      </c>
      <c r="C15" s="25">
        <v>25749060000</v>
      </c>
      <c r="D15" s="25">
        <v>0</v>
      </c>
      <c r="E15" s="25">
        <v>0</v>
      </c>
      <c r="F15" s="25">
        <f t="shared" si="6"/>
        <v>25749060000</v>
      </c>
      <c r="G15" s="25">
        <v>2175273477</v>
      </c>
      <c r="H15" s="25">
        <v>2175273477</v>
      </c>
      <c r="I15" s="26">
        <f>H15/F15*100</f>
        <v>8.4479723803509721</v>
      </c>
      <c r="J15" s="25">
        <f>F15-H15</f>
        <v>23573786523</v>
      </c>
      <c r="K15" s="25"/>
      <c r="L15" s="27">
        <f t="shared" si="3"/>
        <v>2175273477</v>
      </c>
    </row>
    <row r="16" spans="1:14" x14ac:dyDescent="0.25">
      <c r="A16" s="14" t="s">
        <v>33</v>
      </c>
      <c r="B16" s="12" t="s">
        <v>34</v>
      </c>
      <c r="C16" s="25">
        <f>+C17</f>
        <v>5265183000</v>
      </c>
      <c r="D16" s="25">
        <f t="shared" ref="D16:L19" si="7">+D17</f>
        <v>0</v>
      </c>
      <c r="E16" s="25">
        <f t="shared" si="7"/>
        <v>0</v>
      </c>
      <c r="F16" s="25">
        <f t="shared" si="7"/>
        <v>5265183000</v>
      </c>
      <c r="G16" s="25">
        <f t="shared" si="7"/>
        <v>308122867</v>
      </c>
      <c r="H16" s="25">
        <f t="shared" si="7"/>
        <v>308122867</v>
      </c>
      <c r="I16" s="26">
        <f t="shared" ref="I16:I45" si="8">H16/F16*100</f>
        <v>5.8520827671136981</v>
      </c>
      <c r="J16" s="25">
        <f t="shared" si="7"/>
        <v>4957060133</v>
      </c>
      <c r="K16" s="25">
        <f t="shared" si="7"/>
        <v>0</v>
      </c>
      <c r="L16" s="27">
        <f t="shared" si="3"/>
        <v>308122867</v>
      </c>
    </row>
    <row r="17" spans="1:12" x14ac:dyDescent="0.25">
      <c r="A17" s="14" t="s">
        <v>35</v>
      </c>
      <c r="B17" s="12" t="s">
        <v>36</v>
      </c>
      <c r="C17" s="25">
        <f>+C18</f>
        <v>5265183000</v>
      </c>
      <c r="D17" s="25">
        <f t="shared" si="7"/>
        <v>0</v>
      </c>
      <c r="E17" s="25">
        <f t="shared" si="7"/>
        <v>0</v>
      </c>
      <c r="F17" s="25">
        <f t="shared" si="7"/>
        <v>5265183000</v>
      </c>
      <c r="G17" s="25">
        <f t="shared" si="7"/>
        <v>308122867</v>
      </c>
      <c r="H17" s="25">
        <f t="shared" si="7"/>
        <v>308122867</v>
      </c>
      <c r="I17" s="26">
        <f t="shared" si="8"/>
        <v>5.8520827671136981</v>
      </c>
      <c r="J17" s="25">
        <f t="shared" si="7"/>
        <v>4957060133</v>
      </c>
      <c r="K17" s="25">
        <f t="shared" si="7"/>
        <v>0</v>
      </c>
      <c r="L17" s="27">
        <f t="shared" si="3"/>
        <v>308122867</v>
      </c>
    </row>
    <row r="18" spans="1:12" x14ac:dyDescent="0.25">
      <c r="A18" s="14" t="s">
        <v>37</v>
      </c>
      <c r="B18" s="12" t="s">
        <v>38</v>
      </c>
      <c r="C18" s="25">
        <f>+C19</f>
        <v>5265183000</v>
      </c>
      <c r="D18" s="25">
        <f t="shared" si="7"/>
        <v>0</v>
      </c>
      <c r="E18" s="25">
        <f t="shared" si="7"/>
        <v>0</v>
      </c>
      <c r="F18" s="25">
        <f t="shared" si="7"/>
        <v>5265183000</v>
      </c>
      <c r="G18" s="25">
        <f t="shared" si="7"/>
        <v>308122867</v>
      </c>
      <c r="H18" s="25">
        <f t="shared" si="7"/>
        <v>308122867</v>
      </c>
      <c r="I18" s="26">
        <f t="shared" si="8"/>
        <v>5.8520827671136981</v>
      </c>
      <c r="J18" s="25">
        <f t="shared" si="7"/>
        <v>4957060133</v>
      </c>
      <c r="K18" s="25">
        <f t="shared" si="7"/>
        <v>0</v>
      </c>
      <c r="L18" s="27">
        <f t="shared" si="3"/>
        <v>308122867</v>
      </c>
    </row>
    <row r="19" spans="1:12" x14ac:dyDescent="0.25">
      <c r="A19" s="14" t="s">
        <v>39</v>
      </c>
      <c r="B19" s="12" t="s">
        <v>40</v>
      </c>
      <c r="C19" s="25">
        <f>+C20</f>
        <v>5265183000</v>
      </c>
      <c r="D19" s="25">
        <f t="shared" si="7"/>
        <v>0</v>
      </c>
      <c r="E19" s="25">
        <f t="shared" si="7"/>
        <v>0</v>
      </c>
      <c r="F19" s="25">
        <f t="shared" si="7"/>
        <v>5265183000</v>
      </c>
      <c r="G19" s="25">
        <f t="shared" si="7"/>
        <v>308122867</v>
      </c>
      <c r="H19" s="25">
        <f t="shared" si="7"/>
        <v>308122867</v>
      </c>
      <c r="I19" s="26">
        <f t="shared" si="8"/>
        <v>5.8520827671136981</v>
      </c>
      <c r="J19" s="25">
        <f t="shared" si="7"/>
        <v>4957060133</v>
      </c>
      <c r="K19" s="25">
        <f t="shared" si="7"/>
        <v>0</v>
      </c>
      <c r="L19" s="27">
        <f t="shared" si="3"/>
        <v>308122867</v>
      </c>
    </row>
    <row r="20" spans="1:12" x14ac:dyDescent="0.25">
      <c r="A20" s="14" t="s">
        <v>41</v>
      </c>
      <c r="B20" s="12" t="s">
        <v>42</v>
      </c>
      <c r="C20" s="25">
        <v>5265183000</v>
      </c>
      <c r="D20" s="25"/>
      <c r="E20" s="25"/>
      <c r="F20" s="25">
        <f t="shared" ref="F20" si="9">C20+E20</f>
        <v>5265183000</v>
      </c>
      <c r="G20" s="25">
        <v>308122867</v>
      </c>
      <c r="H20" s="25">
        <v>308122867</v>
      </c>
      <c r="I20" s="26">
        <f t="shared" si="8"/>
        <v>5.8520827671136981</v>
      </c>
      <c r="J20" s="25">
        <f>F20-H20</f>
        <v>4957060133</v>
      </c>
      <c r="K20" s="25"/>
      <c r="L20" s="27">
        <f t="shared" si="3"/>
        <v>308122867</v>
      </c>
    </row>
    <row r="21" spans="1:12" x14ac:dyDescent="0.25">
      <c r="A21" s="14" t="s">
        <v>43</v>
      </c>
      <c r="B21" s="12" t="s">
        <v>44</v>
      </c>
      <c r="C21" s="25">
        <f>+C22+C28+C33+C37</f>
        <v>23907145000</v>
      </c>
      <c r="D21" s="25">
        <f t="shared" ref="D21:L21" si="10">+D22+D28+D33+D37</f>
        <v>0</v>
      </c>
      <c r="E21" s="25">
        <f t="shared" si="10"/>
        <v>0</v>
      </c>
      <c r="F21" s="25">
        <f t="shared" si="10"/>
        <v>23907145000</v>
      </c>
      <c r="G21" s="25">
        <f t="shared" si="10"/>
        <v>680961340</v>
      </c>
      <c r="H21" s="25">
        <f t="shared" si="10"/>
        <v>680961340</v>
      </c>
      <c r="I21" s="26">
        <f t="shared" si="8"/>
        <v>2.8483590993403856</v>
      </c>
      <c r="J21" s="25">
        <f t="shared" si="10"/>
        <v>23226183660</v>
      </c>
      <c r="K21" s="25">
        <f t="shared" si="10"/>
        <v>0</v>
      </c>
      <c r="L21" s="27">
        <f t="shared" si="3"/>
        <v>680961340</v>
      </c>
    </row>
    <row r="22" spans="1:12" x14ac:dyDescent="0.25">
      <c r="A22" s="14" t="s">
        <v>45</v>
      </c>
      <c r="B22" s="12" t="s">
        <v>46</v>
      </c>
      <c r="C22" s="25">
        <f>+C23</f>
        <v>9870451000</v>
      </c>
      <c r="D22" s="25">
        <f t="shared" ref="D22:L22" si="11">+D23</f>
        <v>0</v>
      </c>
      <c r="E22" s="25">
        <f t="shared" si="11"/>
        <v>0</v>
      </c>
      <c r="F22" s="25">
        <f t="shared" si="11"/>
        <v>9870451000</v>
      </c>
      <c r="G22" s="25">
        <f t="shared" si="11"/>
        <v>310169984</v>
      </c>
      <c r="H22" s="25">
        <f t="shared" si="11"/>
        <v>310169984</v>
      </c>
      <c r="I22" s="26">
        <f t="shared" si="8"/>
        <v>3.1424094400549683</v>
      </c>
      <c r="J22" s="25">
        <f t="shared" si="11"/>
        <v>9560281016</v>
      </c>
      <c r="K22" s="25">
        <f t="shared" si="11"/>
        <v>0</v>
      </c>
      <c r="L22" s="27">
        <f t="shared" si="3"/>
        <v>310169984</v>
      </c>
    </row>
    <row r="23" spans="1:12" x14ac:dyDescent="0.25">
      <c r="A23" s="14" t="s">
        <v>47</v>
      </c>
      <c r="B23" s="12" t="s">
        <v>48</v>
      </c>
      <c r="C23" s="25">
        <f>+C24+C26</f>
        <v>9870451000</v>
      </c>
      <c r="D23" s="25">
        <f t="shared" ref="D23:L23" si="12">+D24+D26</f>
        <v>0</v>
      </c>
      <c r="E23" s="25">
        <f t="shared" si="12"/>
        <v>0</v>
      </c>
      <c r="F23" s="25">
        <f t="shared" si="12"/>
        <v>9870451000</v>
      </c>
      <c r="G23" s="25">
        <f t="shared" si="12"/>
        <v>310169984</v>
      </c>
      <c r="H23" s="25">
        <f t="shared" si="12"/>
        <v>310169984</v>
      </c>
      <c r="I23" s="26">
        <f t="shared" si="8"/>
        <v>3.1424094400549683</v>
      </c>
      <c r="J23" s="25">
        <f t="shared" si="12"/>
        <v>9560281016</v>
      </c>
      <c r="K23" s="25">
        <f t="shared" si="12"/>
        <v>0</v>
      </c>
      <c r="L23" s="27">
        <f t="shared" si="3"/>
        <v>310169984</v>
      </c>
    </row>
    <row r="24" spans="1:12" x14ac:dyDescent="0.25">
      <c r="A24" s="14" t="s">
        <v>49</v>
      </c>
      <c r="B24" s="12" t="s">
        <v>50</v>
      </c>
      <c r="C24" s="25">
        <f>+C25</f>
        <v>800000000</v>
      </c>
      <c r="D24" s="25">
        <f t="shared" ref="D24:L24" si="13">+D25</f>
        <v>0</v>
      </c>
      <c r="E24" s="25">
        <f t="shared" si="13"/>
        <v>0</v>
      </c>
      <c r="F24" s="25">
        <f t="shared" si="13"/>
        <v>800000000</v>
      </c>
      <c r="G24" s="25">
        <f t="shared" si="13"/>
        <v>0</v>
      </c>
      <c r="H24" s="25">
        <f t="shared" si="13"/>
        <v>0</v>
      </c>
      <c r="I24" s="26">
        <f t="shared" si="8"/>
        <v>0</v>
      </c>
      <c r="J24" s="25">
        <f t="shared" si="13"/>
        <v>800000000</v>
      </c>
      <c r="K24" s="25">
        <f t="shared" si="13"/>
        <v>0</v>
      </c>
      <c r="L24" s="27">
        <f t="shared" si="3"/>
        <v>0</v>
      </c>
    </row>
    <row r="25" spans="1:12" x14ac:dyDescent="0.25">
      <c r="A25" s="14" t="s">
        <v>51</v>
      </c>
      <c r="B25" s="12" t="s">
        <v>52</v>
      </c>
      <c r="C25" s="25">
        <v>800000000</v>
      </c>
      <c r="D25" s="25"/>
      <c r="E25" s="25"/>
      <c r="F25" s="25">
        <f t="shared" ref="F25:F27" si="14">C25+E25</f>
        <v>800000000</v>
      </c>
      <c r="G25" s="25">
        <v>0</v>
      </c>
      <c r="H25" s="25">
        <v>0</v>
      </c>
      <c r="I25" s="26">
        <f t="shared" si="8"/>
        <v>0</v>
      </c>
      <c r="J25" s="25">
        <f>F25-H25</f>
        <v>800000000</v>
      </c>
      <c r="K25" s="25"/>
      <c r="L25" s="27">
        <f t="shared" si="3"/>
        <v>0</v>
      </c>
    </row>
    <row r="26" spans="1:12" x14ac:dyDescent="0.25">
      <c r="A26" s="14" t="s">
        <v>53</v>
      </c>
      <c r="B26" s="12" t="s">
        <v>54</v>
      </c>
      <c r="C26" s="25">
        <f>+C27</f>
        <v>9070451000</v>
      </c>
      <c r="D26" s="25">
        <f t="shared" ref="D26:L26" si="15">+D27</f>
        <v>0</v>
      </c>
      <c r="E26" s="25">
        <f t="shared" si="15"/>
        <v>0</v>
      </c>
      <c r="F26" s="25">
        <f t="shared" si="15"/>
        <v>9070451000</v>
      </c>
      <c r="G26" s="25">
        <f t="shared" si="15"/>
        <v>310169984</v>
      </c>
      <c r="H26" s="25">
        <f t="shared" si="15"/>
        <v>310169984</v>
      </c>
      <c r="I26" s="26">
        <f t="shared" si="8"/>
        <v>3.4195651792838087</v>
      </c>
      <c r="J26" s="25">
        <f t="shared" si="15"/>
        <v>8760281016</v>
      </c>
      <c r="K26" s="25">
        <f t="shared" si="15"/>
        <v>0</v>
      </c>
      <c r="L26" s="27">
        <f t="shared" si="3"/>
        <v>310169984</v>
      </c>
    </row>
    <row r="27" spans="1:12" x14ac:dyDescent="0.25">
      <c r="A27" s="14" t="s">
        <v>55</v>
      </c>
      <c r="B27" s="12" t="s">
        <v>56</v>
      </c>
      <c r="C27" s="25">
        <v>9070451000</v>
      </c>
      <c r="D27" s="25"/>
      <c r="E27" s="25"/>
      <c r="F27" s="25">
        <f t="shared" si="14"/>
        <v>9070451000</v>
      </c>
      <c r="G27" s="25">
        <v>310169984</v>
      </c>
      <c r="H27" s="25">
        <v>310169984</v>
      </c>
      <c r="I27" s="26">
        <f t="shared" si="8"/>
        <v>3.4195651792838087</v>
      </c>
      <c r="J27" s="25">
        <f>F27-H27</f>
        <v>8760281016</v>
      </c>
      <c r="K27" s="25"/>
      <c r="L27" s="27">
        <f t="shared" si="3"/>
        <v>310169984</v>
      </c>
    </row>
    <row r="28" spans="1:12" x14ac:dyDescent="0.25">
      <c r="A28" s="15" t="s">
        <v>57</v>
      </c>
      <c r="B28" s="12" t="s">
        <v>58</v>
      </c>
      <c r="C28" s="25">
        <f>+C29+C31</f>
        <v>13172733000</v>
      </c>
      <c r="D28" s="25">
        <f t="shared" ref="D28:L28" si="16">+D29+D31</f>
        <v>0</v>
      </c>
      <c r="E28" s="25">
        <f t="shared" si="16"/>
        <v>0</v>
      </c>
      <c r="F28" s="25">
        <f t="shared" si="16"/>
        <v>13172733000</v>
      </c>
      <c r="G28" s="25">
        <f t="shared" si="16"/>
        <v>0</v>
      </c>
      <c r="H28" s="25">
        <f t="shared" si="16"/>
        <v>0</v>
      </c>
      <c r="I28" s="26">
        <f t="shared" si="8"/>
        <v>0</v>
      </c>
      <c r="J28" s="25">
        <f t="shared" si="16"/>
        <v>13172733000</v>
      </c>
      <c r="K28" s="25">
        <f t="shared" si="16"/>
        <v>0</v>
      </c>
      <c r="L28" s="27">
        <f t="shared" si="3"/>
        <v>0</v>
      </c>
    </row>
    <row r="29" spans="1:12" x14ac:dyDescent="0.25">
      <c r="A29" s="14" t="s">
        <v>59</v>
      </c>
      <c r="B29" s="12" t="s">
        <v>60</v>
      </c>
      <c r="C29" s="25">
        <f>+C30</f>
        <v>2304733000</v>
      </c>
      <c r="D29" s="25">
        <f t="shared" ref="D29:L29" si="17">+D30</f>
        <v>0</v>
      </c>
      <c r="E29" s="25">
        <f t="shared" si="17"/>
        <v>0</v>
      </c>
      <c r="F29" s="25">
        <f t="shared" si="17"/>
        <v>2304733000</v>
      </c>
      <c r="G29" s="25">
        <f t="shared" si="17"/>
        <v>0</v>
      </c>
      <c r="H29" s="25">
        <f t="shared" si="17"/>
        <v>0</v>
      </c>
      <c r="I29" s="26">
        <f t="shared" si="8"/>
        <v>0</v>
      </c>
      <c r="J29" s="25">
        <f t="shared" si="17"/>
        <v>2304733000</v>
      </c>
      <c r="K29" s="25">
        <f t="shared" si="17"/>
        <v>0</v>
      </c>
      <c r="L29" s="27">
        <f t="shared" si="3"/>
        <v>0</v>
      </c>
    </row>
    <row r="30" spans="1:12" x14ac:dyDescent="0.25">
      <c r="A30" s="14" t="s">
        <v>61</v>
      </c>
      <c r="B30" s="12" t="s">
        <v>62</v>
      </c>
      <c r="C30" s="25">
        <v>2304733000</v>
      </c>
      <c r="D30" s="25"/>
      <c r="E30" s="25"/>
      <c r="F30" s="25">
        <f t="shared" ref="F30:F32" si="18">C30+E30</f>
        <v>2304733000</v>
      </c>
      <c r="G30" s="25">
        <v>0</v>
      </c>
      <c r="H30" s="25">
        <v>0</v>
      </c>
      <c r="I30" s="26">
        <f t="shared" si="8"/>
        <v>0</v>
      </c>
      <c r="J30" s="25">
        <f>F30-H30</f>
        <v>2304733000</v>
      </c>
      <c r="K30" s="25"/>
      <c r="L30" s="27">
        <f t="shared" si="3"/>
        <v>0</v>
      </c>
    </row>
    <row r="31" spans="1:12" x14ac:dyDescent="0.25">
      <c r="A31" s="14" t="s">
        <v>63</v>
      </c>
      <c r="B31" s="12" t="s">
        <v>64</v>
      </c>
      <c r="C31" s="25">
        <f>+C32</f>
        <v>10868000000</v>
      </c>
      <c r="D31" s="25">
        <f t="shared" ref="D31:L31" si="19">+D32</f>
        <v>0</v>
      </c>
      <c r="E31" s="25">
        <f t="shared" si="19"/>
        <v>0</v>
      </c>
      <c r="F31" s="25">
        <f t="shared" si="19"/>
        <v>10868000000</v>
      </c>
      <c r="G31" s="25">
        <f t="shared" si="19"/>
        <v>0</v>
      </c>
      <c r="H31" s="25">
        <f t="shared" si="19"/>
        <v>0</v>
      </c>
      <c r="I31" s="26">
        <f t="shared" si="8"/>
        <v>0</v>
      </c>
      <c r="J31" s="25">
        <f t="shared" si="19"/>
        <v>10868000000</v>
      </c>
      <c r="K31" s="25">
        <f t="shared" si="19"/>
        <v>0</v>
      </c>
      <c r="L31" s="27">
        <f t="shared" si="3"/>
        <v>0</v>
      </c>
    </row>
    <row r="32" spans="1:12" x14ac:dyDescent="0.25">
      <c r="A32" s="14" t="s">
        <v>65</v>
      </c>
      <c r="B32" s="12" t="s">
        <v>66</v>
      </c>
      <c r="C32" s="25">
        <v>10868000000</v>
      </c>
      <c r="D32" s="25"/>
      <c r="E32" s="25"/>
      <c r="F32" s="25">
        <f t="shared" si="18"/>
        <v>10868000000</v>
      </c>
      <c r="G32" s="25">
        <v>0</v>
      </c>
      <c r="H32" s="25">
        <v>0</v>
      </c>
      <c r="I32" s="26">
        <f t="shared" si="8"/>
        <v>0</v>
      </c>
      <c r="J32" s="25">
        <f>F32-H32</f>
        <v>10868000000</v>
      </c>
      <c r="K32" s="25"/>
      <c r="L32" s="27">
        <f t="shared" si="3"/>
        <v>0</v>
      </c>
    </row>
    <row r="33" spans="1:13" x14ac:dyDescent="0.25">
      <c r="A33" s="15" t="s">
        <v>67</v>
      </c>
      <c r="B33" s="12" t="s">
        <v>68</v>
      </c>
      <c r="C33" s="25">
        <f>+C34</f>
        <v>604910000</v>
      </c>
      <c r="D33" s="25">
        <f t="shared" ref="D33:L33" si="20">+D34</f>
        <v>0</v>
      </c>
      <c r="E33" s="25">
        <f t="shared" si="20"/>
        <v>0</v>
      </c>
      <c r="F33" s="25">
        <f t="shared" si="20"/>
        <v>604910000</v>
      </c>
      <c r="G33" s="25">
        <f t="shared" si="20"/>
        <v>90871741</v>
      </c>
      <c r="H33" s="25">
        <f t="shared" si="20"/>
        <v>90871741</v>
      </c>
      <c r="I33" s="26">
        <f t="shared" si="8"/>
        <v>15.022357210163495</v>
      </c>
      <c r="J33" s="25">
        <f t="shared" si="20"/>
        <v>514038259</v>
      </c>
      <c r="K33" s="25">
        <f t="shared" si="20"/>
        <v>0</v>
      </c>
      <c r="L33" s="27">
        <f t="shared" si="3"/>
        <v>90871741</v>
      </c>
    </row>
    <row r="34" spans="1:13" x14ac:dyDescent="0.25">
      <c r="A34" s="14" t="s">
        <v>69</v>
      </c>
      <c r="B34" s="12" t="s">
        <v>70</v>
      </c>
      <c r="C34" s="25">
        <f>+C35+C36</f>
        <v>604910000</v>
      </c>
      <c r="D34" s="25">
        <f t="shared" ref="D34:L34" si="21">+D35+D36</f>
        <v>0</v>
      </c>
      <c r="E34" s="25">
        <f t="shared" si="21"/>
        <v>0</v>
      </c>
      <c r="F34" s="25">
        <f t="shared" si="21"/>
        <v>604910000</v>
      </c>
      <c r="G34" s="25">
        <f t="shared" si="21"/>
        <v>90871741</v>
      </c>
      <c r="H34" s="25">
        <f t="shared" si="21"/>
        <v>90871741</v>
      </c>
      <c r="I34" s="26">
        <f t="shared" si="8"/>
        <v>15.022357210163495</v>
      </c>
      <c r="J34" s="25">
        <f t="shared" si="21"/>
        <v>514038259</v>
      </c>
      <c r="K34" s="25">
        <f t="shared" si="21"/>
        <v>0</v>
      </c>
      <c r="L34" s="27">
        <f t="shared" si="3"/>
        <v>90871741</v>
      </c>
    </row>
    <row r="35" spans="1:13" x14ac:dyDescent="0.25">
      <c r="A35" s="14" t="s">
        <v>71</v>
      </c>
      <c r="B35" s="12" t="s">
        <v>72</v>
      </c>
      <c r="C35" s="25">
        <v>569910000</v>
      </c>
      <c r="D35" s="25"/>
      <c r="E35" s="25"/>
      <c r="F35" s="25">
        <f t="shared" ref="F35:F37" si="22">C35+E35</f>
        <v>569910000</v>
      </c>
      <c r="G35" s="25">
        <v>80462504</v>
      </c>
      <c r="H35" s="25">
        <v>80462504</v>
      </c>
      <c r="I35" s="26">
        <f t="shared" si="8"/>
        <v>14.118458002140688</v>
      </c>
      <c r="J35" s="25">
        <f t="shared" ref="J35:J37" si="23">F35-H35</f>
        <v>489447496</v>
      </c>
      <c r="K35" s="25"/>
      <c r="L35" s="27">
        <f t="shared" si="3"/>
        <v>80462504</v>
      </c>
    </row>
    <row r="36" spans="1:13" x14ac:dyDescent="0.25">
      <c r="A36" s="14" t="s">
        <v>73</v>
      </c>
      <c r="B36" s="12" t="s">
        <v>74</v>
      </c>
      <c r="C36" s="25">
        <v>35000000</v>
      </c>
      <c r="D36" s="25"/>
      <c r="E36" s="25"/>
      <c r="F36" s="25">
        <f t="shared" si="22"/>
        <v>35000000</v>
      </c>
      <c r="G36" s="25">
        <v>10409237</v>
      </c>
      <c r="H36" s="25">
        <v>10409237</v>
      </c>
      <c r="I36" s="26">
        <f t="shared" si="8"/>
        <v>29.740677142857141</v>
      </c>
      <c r="J36" s="25">
        <f t="shared" si="23"/>
        <v>24590763</v>
      </c>
      <c r="K36" s="25"/>
      <c r="L36" s="27">
        <f t="shared" si="3"/>
        <v>10409237</v>
      </c>
    </row>
    <row r="37" spans="1:13" x14ac:dyDescent="0.25">
      <c r="A37" s="15" t="s">
        <v>75</v>
      </c>
      <c r="B37" s="14" t="s">
        <v>76</v>
      </c>
      <c r="C37" s="25">
        <v>259051000</v>
      </c>
      <c r="D37" s="25"/>
      <c r="E37" s="25"/>
      <c r="F37" s="25">
        <f t="shared" si="22"/>
        <v>259051000</v>
      </c>
      <c r="G37" s="25">
        <v>279919615</v>
      </c>
      <c r="H37" s="25">
        <v>279919615</v>
      </c>
      <c r="I37" s="26">
        <f t="shared" si="8"/>
        <v>108.05579403283522</v>
      </c>
      <c r="J37" s="25">
        <f t="shared" si="23"/>
        <v>-20868615</v>
      </c>
      <c r="K37" s="25"/>
      <c r="L37" s="27">
        <f t="shared" si="3"/>
        <v>279919615</v>
      </c>
    </row>
    <row r="38" spans="1:13" s="16" customFormat="1" x14ac:dyDescent="0.25">
      <c r="A38" s="13" t="s">
        <v>77</v>
      </c>
      <c r="B38" s="13"/>
      <c r="C38" s="23">
        <f>+C8</f>
        <v>59943388000</v>
      </c>
      <c r="D38" s="23">
        <f t="shared" ref="D38:L38" si="24">+D8</f>
        <v>0</v>
      </c>
      <c r="E38" s="23">
        <f t="shared" si="24"/>
        <v>0</v>
      </c>
      <c r="F38" s="23">
        <f t="shared" si="24"/>
        <v>59943388000</v>
      </c>
      <c r="G38" s="23">
        <f t="shared" si="24"/>
        <v>3449585211</v>
      </c>
      <c r="H38" s="23">
        <f t="shared" si="24"/>
        <v>3449585211</v>
      </c>
      <c r="I38" s="24">
        <f t="shared" si="8"/>
        <v>5.7547384725734885</v>
      </c>
      <c r="J38" s="23">
        <f t="shared" si="24"/>
        <v>56493802789</v>
      </c>
      <c r="K38" s="23">
        <f t="shared" si="24"/>
        <v>0</v>
      </c>
      <c r="L38" s="23">
        <f t="shared" si="3"/>
        <v>3449585211</v>
      </c>
      <c r="M38" s="18"/>
    </row>
    <row r="39" spans="1:13" x14ac:dyDescent="0.25">
      <c r="A39" s="14" t="s">
        <v>78</v>
      </c>
      <c r="B39" s="14" t="s">
        <v>79</v>
      </c>
      <c r="C39" s="25">
        <f>+C40</f>
        <v>165036700000</v>
      </c>
      <c r="D39" s="25">
        <f t="shared" ref="D39:L39" si="25">+D40</f>
        <v>0</v>
      </c>
      <c r="E39" s="25">
        <f t="shared" si="25"/>
        <v>0</v>
      </c>
      <c r="F39" s="25">
        <f t="shared" si="25"/>
        <v>165036700000</v>
      </c>
      <c r="G39" s="25">
        <f t="shared" si="25"/>
        <v>1636093736</v>
      </c>
      <c r="H39" s="25">
        <f t="shared" si="25"/>
        <v>1636093736</v>
      </c>
      <c r="I39" s="26">
        <f t="shared" si="8"/>
        <v>0.99135146061451795</v>
      </c>
      <c r="J39" s="25">
        <f t="shared" si="25"/>
        <v>163400606264</v>
      </c>
      <c r="K39" s="25">
        <f t="shared" si="25"/>
        <v>0</v>
      </c>
      <c r="L39" s="27">
        <f t="shared" si="3"/>
        <v>1636093736</v>
      </c>
    </row>
    <row r="40" spans="1:13" x14ac:dyDescent="0.25">
      <c r="A40" s="14" t="s">
        <v>80</v>
      </c>
      <c r="B40" s="14" t="s">
        <v>81</v>
      </c>
      <c r="C40" s="25">
        <v>165036700000</v>
      </c>
      <c r="D40" s="25"/>
      <c r="E40" s="25"/>
      <c r="F40" s="25">
        <f t="shared" ref="F40:F43" si="26">C40+E40</f>
        <v>165036700000</v>
      </c>
      <c r="G40" s="25">
        <v>1636093736</v>
      </c>
      <c r="H40" s="25">
        <v>1636093736</v>
      </c>
      <c r="I40" s="26">
        <f t="shared" si="8"/>
        <v>0.99135146061451795</v>
      </c>
      <c r="J40" s="25">
        <f t="shared" ref="J40:J43" si="27">F40-H40</f>
        <v>163400606264</v>
      </c>
      <c r="K40" s="25"/>
      <c r="L40" s="27">
        <f t="shared" si="3"/>
        <v>1636093736</v>
      </c>
    </row>
    <row r="41" spans="1:13" x14ac:dyDescent="0.25">
      <c r="A41" s="14" t="s">
        <v>82</v>
      </c>
      <c r="B41" s="14" t="s">
        <v>83</v>
      </c>
      <c r="C41" s="25">
        <f>+C42</f>
        <v>21129284000</v>
      </c>
      <c r="D41" s="25">
        <f t="shared" ref="D41:L41" si="28">+D42</f>
        <v>0</v>
      </c>
      <c r="E41" s="25">
        <f t="shared" si="28"/>
        <v>0</v>
      </c>
      <c r="F41" s="25">
        <f t="shared" si="28"/>
        <v>21129284000</v>
      </c>
      <c r="G41" s="25">
        <f t="shared" si="28"/>
        <v>0</v>
      </c>
      <c r="H41" s="25">
        <f t="shared" si="28"/>
        <v>0</v>
      </c>
      <c r="I41" s="26">
        <f t="shared" si="8"/>
        <v>0</v>
      </c>
      <c r="J41" s="25">
        <f t="shared" si="28"/>
        <v>21129284000</v>
      </c>
      <c r="K41" s="25">
        <f t="shared" si="28"/>
        <v>0</v>
      </c>
      <c r="L41" s="27">
        <f t="shared" si="3"/>
        <v>0</v>
      </c>
    </row>
    <row r="42" spans="1:13" x14ac:dyDescent="0.25">
      <c r="A42" s="14" t="s">
        <v>84</v>
      </c>
      <c r="B42" s="14" t="s">
        <v>85</v>
      </c>
      <c r="C42" s="25">
        <v>21129284000</v>
      </c>
      <c r="D42" s="25"/>
      <c r="E42" s="25"/>
      <c r="F42" s="25">
        <f t="shared" si="26"/>
        <v>21129284000</v>
      </c>
      <c r="G42" s="25">
        <v>0</v>
      </c>
      <c r="H42" s="25">
        <v>0</v>
      </c>
      <c r="I42" s="26">
        <f t="shared" si="8"/>
        <v>0</v>
      </c>
      <c r="J42" s="25">
        <f t="shared" si="27"/>
        <v>21129284000</v>
      </c>
      <c r="K42" s="25"/>
      <c r="L42" s="27">
        <f t="shared" si="3"/>
        <v>0</v>
      </c>
    </row>
    <row r="43" spans="1:13" x14ac:dyDescent="0.25">
      <c r="A43" s="14" t="s">
        <v>86</v>
      </c>
      <c r="B43" s="14" t="s">
        <v>87</v>
      </c>
      <c r="C43" s="25">
        <v>5650801000</v>
      </c>
      <c r="D43" s="25"/>
      <c r="E43" s="25"/>
      <c r="F43" s="25">
        <f t="shared" si="26"/>
        <v>5650801000</v>
      </c>
      <c r="G43" s="25">
        <v>0</v>
      </c>
      <c r="H43" s="25">
        <v>0</v>
      </c>
      <c r="I43" s="26">
        <f t="shared" si="8"/>
        <v>0</v>
      </c>
      <c r="J43" s="25">
        <f t="shared" si="27"/>
        <v>5650801000</v>
      </c>
      <c r="K43" s="25"/>
      <c r="L43" s="27">
        <f t="shared" si="3"/>
        <v>0</v>
      </c>
    </row>
    <row r="44" spans="1:13" s="16" customFormat="1" x14ac:dyDescent="0.25">
      <c r="A44" s="13" t="s">
        <v>88</v>
      </c>
      <c r="B44" s="13"/>
      <c r="C44" s="23">
        <f>+C39+C41+C43</f>
        <v>191816785000</v>
      </c>
      <c r="D44" s="23">
        <f t="shared" ref="D44:L44" si="29">+D39+D41+D43</f>
        <v>0</v>
      </c>
      <c r="E44" s="23">
        <f t="shared" si="29"/>
        <v>0</v>
      </c>
      <c r="F44" s="23">
        <f t="shared" si="29"/>
        <v>191816785000</v>
      </c>
      <c r="G44" s="23">
        <f t="shared" si="29"/>
        <v>1636093736</v>
      </c>
      <c r="H44" s="23">
        <f t="shared" si="29"/>
        <v>1636093736</v>
      </c>
      <c r="I44" s="24">
        <f t="shared" si="8"/>
        <v>0.85294607351489082</v>
      </c>
      <c r="J44" s="23">
        <f t="shared" si="29"/>
        <v>190180691264</v>
      </c>
      <c r="K44" s="23">
        <f t="shared" si="29"/>
        <v>0</v>
      </c>
      <c r="L44" s="23">
        <f t="shared" si="3"/>
        <v>1636093736</v>
      </c>
      <c r="M44" s="18"/>
    </row>
    <row r="45" spans="1:13" s="16" customFormat="1" x14ac:dyDescent="0.25">
      <c r="A45" s="13" t="s">
        <v>77</v>
      </c>
      <c r="B45" s="13"/>
      <c r="C45" s="23">
        <f>+C38+C44</f>
        <v>251760173000</v>
      </c>
      <c r="D45" s="23">
        <f t="shared" ref="D45:L45" si="30">+D38+D44</f>
        <v>0</v>
      </c>
      <c r="E45" s="23">
        <f t="shared" si="30"/>
        <v>0</v>
      </c>
      <c r="F45" s="23">
        <f t="shared" si="30"/>
        <v>251760173000</v>
      </c>
      <c r="G45" s="23">
        <f t="shared" si="30"/>
        <v>5085678947</v>
      </c>
      <c r="H45" s="23">
        <f t="shared" si="30"/>
        <v>5085678947</v>
      </c>
      <c r="I45" s="24">
        <f t="shared" si="8"/>
        <v>2.0200490357146363</v>
      </c>
      <c r="J45" s="23">
        <f t="shared" si="30"/>
        <v>246674494053</v>
      </c>
      <c r="K45" s="23">
        <f t="shared" si="30"/>
        <v>0</v>
      </c>
      <c r="L45" s="23">
        <f t="shared" si="3"/>
        <v>5085678947</v>
      </c>
      <c r="M45" s="18"/>
    </row>
  </sheetData>
  <mergeCells count="12">
    <mergeCell ref="A38:B38"/>
    <mergeCell ref="A44:B44"/>
    <mergeCell ref="A45:B45"/>
    <mergeCell ref="I6:I7"/>
    <mergeCell ref="J6:J7"/>
    <mergeCell ref="K6:K7"/>
    <mergeCell ref="L6:L7"/>
    <mergeCell ref="A6:B6"/>
    <mergeCell ref="C6:C7"/>
    <mergeCell ref="D6:E6"/>
    <mergeCell ref="F6:F7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 Acosta</dc:creator>
  <cp:lastModifiedBy>Leidy Milena Urrego Acosta</cp:lastModifiedBy>
  <dcterms:created xsi:type="dcterms:W3CDTF">2020-02-11T16:09:12Z</dcterms:created>
  <dcterms:modified xsi:type="dcterms:W3CDTF">2020-02-11T16:39:40Z</dcterms:modified>
</cp:coreProperties>
</file>